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eforce.NATURALSCIENCES\Documents\Rapporten\Kluizen\Publicatie\QI\"/>
    </mc:Choice>
  </mc:AlternateContent>
  <xr:revisionPtr revIDLastSave="0" documentId="13_ncr:1_{A6F704A0-A153-45E5-96EF-DA77755B66B2}" xr6:coauthVersionLast="41" xr6:coauthVersionMax="41" xr10:uidLastSave="{00000000-0000-0000-0000-000000000000}"/>
  <bookViews>
    <workbookView xWindow="-110" yWindow="-110" windowWidth="19420" windowHeight="10420" xr2:uid="{98AB1B5B-8C25-49A3-90A5-07A85D81B75D}"/>
  </bookViews>
  <sheets>
    <sheet name="Sheet1" sheetId="1" r:id="rId1"/>
  </sheets>
  <calcPr calcId="191029" iterate="1" iterateCount="5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25" i="1" l="1"/>
  <c r="AC25" i="1"/>
  <c r="AB25" i="1"/>
  <c r="AA25" i="1"/>
  <c r="Z25" i="1"/>
  <c r="Y25" i="1"/>
  <c r="X25" i="1"/>
  <c r="W25" i="1"/>
  <c r="V25" i="1"/>
  <c r="AG25" i="1" s="1"/>
  <c r="AH25" i="1" s="1"/>
  <c r="U25" i="1"/>
  <c r="P25" i="1"/>
  <c r="Q25" i="1" s="1"/>
  <c r="I25" i="1"/>
  <c r="H25" i="1"/>
  <c r="P24" i="1"/>
  <c r="Q24" i="1" s="1"/>
  <c r="I24" i="1"/>
  <c r="H24" i="1"/>
  <c r="AG23" i="1"/>
  <c r="AH23" i="1" s="1"/>
  <c r="Q23" i="1"/>
  <c r="P23" i="1"/>
  <c r="H23" i="1"/>
  <c r="I23" i="1" s="1"/>
  <c r="I22" i="1"/>
  <c r="H22" i="1"/>
  <c r="AG21" i="1"/>
  <c r="AH21" i="1" s="1"/>
  <c r="AH20" i="1"/>
  <c r="AG20" i="1"/>
  <c r="H20" i="1"/>
  <c r="I20" i="1" s="1"/>
  <c r="AH19" i="1"/>
  <c r="AG19" i="1"/>
  <c r="P19" i="1"/>
  <c r="Q19" i="1" s="1"/>
  <c r="I19" i="1"/>
  <c r="H19" i="1"/>
  <c r="H18" i="1"/>
  <c r="I18" i="1" s="1"/>
  <c r="I17" i="1"/>
  <c r="H17" i="1"/>
  <c r="P16" i="1"/>
  <c r="Q16" i="1" s="1"/>
  <c r="AH15" i="1"/>
  <c r="AG15" i="1"/>
  <c r="H15" i="1"/>
  <c r="I15" i="1" s="1"/>
  <c r="AH14" i="1"/>
  <c r="AG14" i="1"/>
  <c r="AG13" i="1"/>
  <c r="AH13" i="1" s="1"/>
  <c r="Q13" i="1"/>
  <c r="P13" i="1"/>
  <c r="H13" i="1"/>
  <c r="I13" i="1" s="1"/>
  <c r="Q12" i="1"/>
  <c r="P12" i="1"/>
  <c r="H12" i="1"/>
  <c r="I12" i="1" s="1"/>
  <c r="AH11" i="1"/>
  <c r="AG11" i="1"/>
  <c r="AG10" i="1"/>
  <c r="AH10" i="1" s="1"/>
  <c r="AH9" i="1"/>
  <c r="AG9" i="1"/>
  <c r="P9" i="1"/>
  <c r="Q9" i="1" s="1"/>
  <c r="I9" i="1"/>
  <c r="H9" i="1"/>
  <c r="H8" i="1"/>
  <c r="I8" i="1" s="1"/>
  <c r="AH7" i="1"/>
  <c r="AG7" i="1"/>
  <c r="P7" i="1"/>
  <c r="Q7" i="1" s="1"/>
  <c r="I7" i="1"/>
  <c r="H7" i="1"/>
  <c r="H6" i="1"/>
  <c r="I6" i="1" s="1"/>
</calcChain>
</file>

<file path=xl/sharedStrings.xml><?xml version="1.0" encoding="utf-8"?>
<sst xmlns="http://schemas.openxmlformats.org/spreadsheetml/2006/main" count="579" uniqueCount="114">
  <si>
    <t>RH</t>
  </si>
  <si>
    <t>RD</t>
  </si>
  <si>
    <t>feature code (1)</t>
  </si>
  <si>
    <t>A1</t>
  </si>
  <si>
    <t>A2</t>
  </si>
  <si>
    <t>A6</t>
  </si>
  <si>
    <t>A7</t>
  </si>
  <si>
    <t>A8</t>
  </si>
  <si>
    <t>WP9B4</t>
  </si>
  <si>
    <t>BG1</t>
  </si>
  <si>
    <t>BG2</t>
  </si>
  <si>
    <t>BG3</t>
  </si>
  <si>
    <t>BG4</t>
  </si>
  <si>
    <t>BG5</t>
  </si>
  <si>
    <t>BG6</t>
  </si>
  <si>
    <t>HK18</t>
  </si>
  <si>
    <t>HK15</t>
  </si>
  <si>
    <t>HK26</t>
  </si>
  <si>
    <t>HK21</t>
  </si>
  <si>
    <t>HK22</t>
  </si>
  <si>
    <t>HK6</t>
  </si>
  <si>
    <t>HK10</t>
  </si>
  <si>
    <t>HK2</t>
  </si>
  <si>
    <t>HK9</t>
  </si>
  <si>
    <t>HK7</t>
  </si>
  <si>
    <t>HK8</t>
  </si>
  <si>
    <t>HK1</t>
  </si>
  <si>
    <t>HK47</t>
  </si>
  <si>
    <t>HK66</t>
  </si>
  <si>
    <t>feature code (2)</t>
  </si>
  <si>
    <t>S45 B2</t>
  </si>
  <si>
    <t>Z1Sp48</t>
  </si>
  <si>
    <t>S600 laag 2 (=B1)</t>
  </si>
  <si>
    <t>RH4-Sp 622 laag 5</t>
  </si>
  <si>
    <t xml:space="preserve">S1145 laag B1 </t>
  </si>
  <si>
    <t>WP9 B4</t>
  </si>
  <si>
    <t>total refuse deposits (n)</t>
  </si>
  <si>
    <t>total refuse deposits (%)</t>
  </si>
  <si>
    <t>Z2 Sp 1</t>
  </si>
  <si>
    <t>Z2-sp02 ZO  MNR 3</t>
  </si>
  <si>
    <t>Z2 Sp 16</t>
  </si>
  <si>
    <t>Z6-S15</t>
  </si>
  <si>
    <t>R4/H Sp 120 L2</t>
  </si>
  <si>
    <t>R4-H Sp 251</t>
  </si>
  <si>
    <t>total cremation graves (n)</t>
  </si>
  <si>
    <t>total cremation graves (%)</t>
  </si>
  <si>
    <t>R4/H Sp.449</t>
  </si>
  <si>
    <t>R4/H sp.526</t>
  </si>
  <si>
    <t>06 kl dok sl 221 - 03</t>
  </si>
  <si>
    <t>SL121-1</t>
  </si>
  <si>
    <t>R4/H Sp.1088</t>
  </si>
  <si>
    <t>R4/H Sp1089</t>
  </si>
  <si>
    <t>Z6 Sp1</t>
  </si>
  <si>
    <t>PM1 Sp 12</t>
  </si>
  <si>
    <t>Z1-Sp.167</t>
  </si>
  <si>
    <t>PM-Sp.11</t>
  </si>
  <si>
    <t>Z10-Sp.79 laag 2</t>
  </si>
  <si>
    <t>06 PM1 sp 8</t>
  </si>
  <si>
    <t>Z1 Sp 166</t>
  </si>
  <si>
    <t>06 sl342 sp1</t>
  </si>
  <si>
    <t>SL372 - sp1</t>
  </si>
  <si>
    <t>total charcoal kilns (n)</t>
  </si>
  <si>
    <t>total charcoal kilns (%)</t>
  </si>
  <si>
    <t>feature type</t>
  </si>
  <si>
    <t>domestic refuse deposits</t>
  </si>
  <si>
    <t>cremation graves</t>
  </si>
  <si>
    <t>charcoal kilns</t>
  </si>
  <si>
    <t>Age*</t>
  </si>
  <si>
    <t>75AD - 175AD</t>
  </si>
  <si>
    <t>100AD - 175AD</t>
  </si>
  <si>
    <t>175AD - 200AD</t>
  </si>
  <si>
    <t>150AD - 200AD</t>
  </si>
  <si>
    <t>200AD - 300AD</t>
  </si>
  <si>
    <t>130AD-350AD</t>
  </si>
  <si>
    <t>50BC - 120AD</t>
  </si>
  <si>
    <t>125AD - 175AD</t>
  </si>
  <si>
    <t>20AD - 130AD</t>
  </si>
  <si>
    <t>70AD - 100 AD</t>
  </si>
  <si>
    <t>89 BC - 60 AD</t>
  </si>
  <si>
    <t>40 BC - 130 AD</t>
  </si>
  <si>
    <t>50 BC - 90 AD</t>
  </si>
  <si>
    <t>20AD - 210 AD</t>
  </si>
  <si>
    <t>80 AD  - 250 AD</t>
  </si>
  <si>
    <t>130 AD - 330 AD</t>
  </si>
  <si>
    <t>140AD - 350AD</t>
  </si>
  <si>
    <t>770 AD - 970 AD</t>
  </si>
  <si>
    <t>980 AD - 1150 AD</t>
  </si>
  <si>
    <t>1010 AD - 1160 AD</t>
  </si>
  <si>
    <t>770 AD - 950 AD</t>
  </si>
  <si>
    <t>990 AD - 1160 AD</t>
  </si>
  <si>
    <t>770 AD - 980 AD</t>
  </si>
  <si>
    <t>890 AD - 1020 AD</t>
  </si>
  <si>
    <r>
      <t xml:space="preserve">Acer campestre </t>
    </r>
    <r>
      <rPr>
        <sz val="9"/>
        <rFont val="Georgia"/>
        <family val="1"/>
      </rPr>
      <t>type</t>
    </r>
  </si>
  <si>
    <t>-</t>
  </si>
  <si>
    <r>
      <t xml:space="preserve">Alnus </t>
    </r>
    <r>
      <rPr>
        <sz val="9"/>
        <rFont val="Georgia"/>
        <family val="1"/>
      </rPr>
      <t>sp.</t>
    </r>
  </si>
  <si>
    <t>Alnus/Corylus</t>
  </si>
  <si>
    <r>
      <t>Betula</t>
    </r>
    <r>
      <rPr>
        <sz val="9"/>
        <rFont val="Georgia"/>
        <family val="1"/>
      </rPr>
      <t xml:space="preserve"> sp.</t>
    </r>
  </si>
  <si>
    <t>Carpinus betulus</t>
  </si>
  <si>
    <t>Clematis vitalba</t>
  </si>
  <si>
    <t>Corylus avellana</t>
  </si>
  <si>
    <t>Fagus sylvatica</t>
  </si>
  <si>
    <t>Frangula alnus</t>
  </si>
  <si>
    <t>Fraxinus excelsior</t>
  </si>
  <si>
    <t>Ilex aquifolium</t>
  </si>
  <si>
    <t>Maloideae</t>
  </si>
  <si>
    <r>
      <t xml:space="preserve">Prunus </t>
    </r>
    <r>
      <rPr>
        <sz val="9"/>
        <rFont val="Georgia"/>
        <family val="1"/>
      </rPr>
      <t xml:space="preserve">sp. </t>
    </r>
  </si>
  <si>
    <r>
      <t xml:space="preserve">Quercus </t>
    </r>
    <r>
      <rPr>
        <sz val="9"/>
        <rFont val="Georgia"/>
        <family val="1"/>
      </rPr>
      <t xml:space="preserve">sp. </t>
    </r>
  </si>
  <si>
    <r>
      <t xml:space="preserve">Salix </t>
    </r>
    <r>
      <rPr>
        <sz val="9"/>
        <rFont val="Georgia"/>
        <family val="1"/>
      </rPr>
      <t>sp.</t>
    </r>
  </si>
  <si>
    <r>
      <t xml:space="preserve">Sambucus </t>
    </r>
    <r>
      <rPr>
        <sz val="9"/>
        <rFont val="Georgia"/>
        <family val="1"/>
      </rPr>
      <t>sp.</t>
    </r>
  </si>
  <si>
    <r>
      <t xml:space="preserve">Ulmus </t>
    </r>
    <r>
      <rPr>
        <sz val="9"/>
        <rFont val="Georgia"/>
        <family val="1"/>
      </rPr>
      <t>sp.</t>
    </r>
  </si>
  <si>
    <t>bark undiff.</t>
  </si>
  <si>
    <t>indet</t>
  </si>
  <si>
    <t>total</t>
  </si>
  <si>
    <t xml:space="preserve"> *2σ range of the calibrated radiocarbon dates (cf. Table …)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</si>
</sst>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name val="Georgia"/>
      <family val="1"/>
    </font>
    <font>
      <b/>
      <sz val="9"/>
      <name val="Georgia"/>
      <family val="1"/>
    </font>
    <font>
      <b/>
      <sz val="9"/>
      <color theme="1"/>
      <name val="Georgia"/>
      <family val="1"/>
    </font>
    <font>
      <i/>
      <sz val="9"/>
      <name val="Georgia"/>
      <family val="1"/>
    </font>
    <font>
      <b/>
      <sz val="9"/>
      <color indexed="8"/>
      <name val="Georgia"/>
      <family val="1"/>
    </font>
    <font>
      <b/>
      <sz val="10"/>
      <name val="Arial"/>
      <family val="2"/>
    </font>
    <font>
      <sz val="9"/>
      <color indexed="8"/>
      <name val="Georgia"/>
      <family val="1"/>
    </font>
    <font>
      <b/>
      <sz val="9"/>
      <color indexed="10"/>
      <name val="Georg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textRotation="90"/>
    </xf>
    <xf numFmtId="0" fontId="1" fillId="0" borderId="0" xfId="0" applyFont="1" applyFill="1" applyBorder="1" applyAlignment="1" applyProtection="1">
      <alignment horizontal="center" textRotation="90" wrapText="1"/>
    </xf>
    <xf numFmtId="0" fontId="1" fillId="0" borderId="0" xfId="0" applyFont="1" applyFill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textRotation="90"/>
    </xf>
    <xf numFmtId="0" fontId="3" fillId="0" borderId="0" xfId="0" applyFont="1" applyFill="1" applyBorder="1" applyAlignment="1">
      <alignment horizontal="center" textRotation="90"/>
    </xf>
    <xf numFmtId="0" fontId="2" fillId="0" borderId="0" xfId="0" applyFont="1" applyFill="1" applyBorder="1" applyAlignment="1">
      <alignment horizontal="center" textRotation="90"/>
    </xf>
    <xf numFmtId="0" fontId="4" fillId="0" borderId="0" xfId="0" applyFont="1" applyBorder="1"/>
    <xf numFmtId="0" fontId="0" fillId="0" borderId="0" xfId="0" applyBorder="1" applyAlignment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0" fontId="1" fillId="0" borderId="0" xfId="0" applyFont="1" applyFill="1" applyBorder="1"/>
    <xf numFmtId="164" fontId="1" fillId="0" borderId="0" xfId="0" applyNumberFormat="1" applyFont="1" applyBorder="1"/>
    <xf numFmtId="0" fontId="7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E82A3-20AE-430B-93E8-640F79526666}">
  <dimension ref="A1:AI38"/>
  <sheetViews>
    <sheetView tabSelected="1" workbookViewId="0">
      <selection activeCell="A30" sqref="A30"/>
    </sheetView>
  </sheetViews>
  <sheetFormatPr defaultColWidth="9.1796875" defaultRowHeight="11.5" x14ac:dyDescent="0.25"/>
  <cols>
    <col min="1" max="1" width="16" style="1" customWidth="1"/>
    <col min="2" max="32" width="5.26953125" style="2" customWidth="1"/>
    <col min="33" max="33" width="5.26953125" style="4" customWidth="1"/>
    <col min="34" max="34" width="5.26953125" style="1" customWidth="1"/>
    <col min="35" max="16384" width="9.1796875" style="1"/>
  </cols>
  <sheetData>
    <row r="1" spans="1:35" x14ac:dyDescent="0.25">
      <c r="R1" s="2" t="s">
        <v>0</v>
      </c>
      <c r="S1" s="2" t="s">
        <v>0</v>
      </c>
      <c r="T1" s="3" t="s">
        <v>0</v>
      </c>
      <c r="U1" s="3"/>
      <c r="V1" s="3"/>
      <c r="W1" s="3"/>
      <c r="X1" s="3" t="s">
        <v>0</v>
      </c>
      <c r="Y1" s="2" t="s">
        <v>1</v>
      </c>
      <c r="Z1" s="3" t="s">
        <v>1</v>
      </c>
      <c r="AA1" s="3" t="s">
        <v>1</v>
      </c>
      <c r="AB1" s="3" t="s">
        <v>1</v>
      </c>
      <c r="AC1" s="3" t="s">
        <v>1</v>
      </c>
      <c r="AD1" s="3" t="s">
        <v>0</v>
      </c>
      <c r="AE1" s="2" t="s">
        <v>1</v>
      </c>
      <c r="AF1" s="2" t="s">
        <v>1</v>
      </c>
    </row>
    <row r="2" spans="1:35" s="5" customFormat="1" ht="21.75" customHeight="1" x14ac:dyDescent="0.25">
      <c r="A2" s="5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R2" s="5" t="s">
        <v>15</v>
      </c>
      <c r="S2" s="5" t="s">
        <v>16</v>
      </c>
      <c r="T2" s="5" t="s">
        <v>17</v>
      </c>
      <c r="V2" s="5" t="s">
        <v>18</v>
      </c>
      <c r="W2" s="5" t="s">
        <v>19</v>
      </c>
      <c r="X2" s="5" t="s">
        <v>20</v>
      </c>
      <c r="Y2" s="5" t="s">
        <v>21</v>
      </c>
      <c r="Z2" s="5" t="s">
        <v>22</v>
      </c>
      <c r="AA2" s="5" t="s">
        <v>23</v>
      </c>
      <c r="AB2" s="5" t="s">
        <v>24</v>
      </c>
      <c r="AC2" s="5" t="s">
        <v>25</v>
      </c>
      <c r="AD2" s="5" t="s">
        <v>26</v>
      </c>
      <c r="AE2" s="5" t="s">
        <v>27</v>
      </c>
      <c r="AF2" s="5" t="s">
        <v>28</v>
      </c>
      <c r="AG2" s="4"/>
    </row>
    <row r="3" spans="1:35" s="5" customFormat="1" ht="102.75" customHeight="1" x14ac:dyDescent="0.25">
      <c r="A3" s="6" t="s">
        <v>29</v>
      </c>
      <c r="B3" s="7" t="s">
        <v>30</v>
      </c>
      <c r="C3" s="7" t="s">
        <v>31</v>
      </c>
      <c r="D3" s="7" t="s">
        <v>32</v>
      </c>
      <c r="E3" s="7" t="s">
        <v>33</v>
      </c>
      <c r="F3" s="8" t="s">
        <v>34</v>
      </c>
      <c r="G3" s="8" t="s">
        <v>35</v>
      </c>
      <c r="H3" s="8" t="s">
        <v>36</v>
      </c>
      <c r="I3" s="8" t="s">
        <v>37</v>
      </c>
      <c r="J3" s="7" t="s">
        <v>38</v>
      </c>
      <c r="K3" s="7" t="s">
        <v>39</v>
      </c>
      <c r="L3" s="7" t="s">
        <v>40</v>
      </c>
      <c r="M3" s="7" t="s">
        <v>41</v>
      </c>
      <c r="N3" s="8" t="s">
        <v>42</v>
      </c>
      <c r="O3" s="7" t="s">
        <v>43</v>
      </c>
      <c r="P3" s="7" t="s">
        <v>44</v>
      </c>
      <c r="Q3" s="7" t="s">
        <v>45</v>
      </c>
      <c r="R3" s="8" t="s">
        <v>46</v>
      </c>
      <c r="S3" s="8" t="s">
        <v>47</v>
      </c>
      <c r="T3" s="9" t="s">
        <v>48</v>
      </c>
      <c r="U3" s="9" t="s">
        <v>49</v>
      </c>
      <c r="V3" s="9" t="s">
        <v>50</v>
      </c>
      <c r="W3" s="9" t="s">
        <v>51</v>
      </c>
      <c r="X3" s="9" t="s">
        <v>52</v>
      </c>
      <c r="Y3" s="8" t="s">
        <v>53</v>
      </c>
      <c r="Z3" s="8" t="s">
        <v>54</v>
      </c>
      <c r="AA3" s="8" t="s">
        <v>55</v>
      </c>
      <c r="AB3" s="8" t="s">
        <v>56</v>
      </c>
      <c r="AC3" s="7" t="s">
        <v>57</v>
      </c>
      <c r="AD3" s="7" t="s">
        <v>58</v>
      </c>
      <c r="AE3" s="7" t="s">
        <v>59</v>
      </c>
      <c r="AF3" s="8" t="s">
        <v>60</v>
      </c>
      <c r="AG3" s="7" t="s">
        <v>61</v>
      </c>
      <c r="AH3" s="7" t="s">
        <v>62</v>
      </c>
      <c r="AI3" s="10"/>
    </row>
    <row r="4" spans="1:35" s="5" customFormat="1" ht="12.75" customHeight="1" x14ac:dyDescent="0.25">
      <c r="A4" s="5" t="s">
        <v>63</v>
      </c>
      <c r="B4" s="28" t="s">
        <v>64</v>
      </c>
      <c r="C4" s="28"/>
      <c r="D4" s="28"/>
      <c r="E4" s="28"/>
      <c r="F4" s="28"/>
      <c r="G4" s="28"/>
      <c r="H4" s="28"/>
      <c r="I4" s="28"/>
      <c r="J4" s="28" t="s">
        <v>65</v>
      </c>
      <c r="K4" s="28"/>
      <c r="L4" s="28"/>
      <c r="M4" s="28"/>
      <c r="N4" s="28"/>
      <c r="O4" s="28"/>
      <c r="P4" s="28"/>
      <c r="Q4" s="28"/>
      <c r="R4" s="28" t="s">
        <v>66</v>
      </c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</row>
    <row r="5" spans="1:35" s="5" customFormat="1" ht="84" customHeight="1" x14ac:dyDescent="0.25">
      <c r="A5" s="11" t="s">
        <v>67</v>
      </c>
      <c r="B5" s="12" t="s">
        <v>68</v>
      </c>
      <c r="C5" s="12" t="s">
        <v>69</v>
      </c>
      <c r="D5" s="12" t="s">
        <v>70</v>
      </c>
      <c r="E5" s="12" t="s">
        <v>71</v>
      </c>
      <c r="F5" s="12" t="s">
        <v>72</v>
      </c>
      <c r="G5" s="12" t="s">
        <v>69</v>
      </c>
      <c r="H5" s="12"/>
      <c r="I5" s="12"/>
      <c r="J5" s="12" t="s">
        <v>73</v>
      </c>
      <c r="K5" s="12" t="s">
        <v>74</v>
      </c>
      <c r="L5" s="12" t="s">
        <v>75</v>
      </c>
      <c r="M5" s="12" t="s">
        <v>75</v>
      </c>
      <c r="N5" s="12" t="s">
        <v>76</v>
      </c>
      <c r="O5" s="12" t="s">
        <v>77</v>
      </c>
      <c r="P5" s="12"/>
      <c r="Q5" s="7"/>
      <c r="R5" s="13" t="s">
        <v>78</v>
      </c>
      <c r="S5" s="12" t="s">
        <v>79</v>
      </c>
      <c r="T5" s="12" t="s">
        <v>80</v>
      </c>
      <c r="U5" s="12" t="s">
        <v>81</v>
      </c>
      <c r="V5" s="12" t="s">
        <v>82</v>
      </c>
      <c r="W5" s="12" t="s">
        <v>83</v>
      </c>
      <c r="X5" s="12" t="s">
        <v>84</v>
      </c>
      <c r="Y5" s="14" t="s">
        <v>85</v>
      </c>
      <c r="Z5" s="12" t="s">
        <v>86</v>
      </c>
      <c r="AA5" s="12" t="s">
        <v>87</v>
      </c>
      <c r="AB5" s="14" t="s">
        <v>88</v>
      </c>
      <c r="AC5" s="14" t="s">
        <v>89</v>
      </c>
      <c r="AD5" s="14" t="s">
        <v>90</v>
      </c>
      <c r="AE5" s="14" t="s">
        <v>90</v>
      </c>
      <c r="AF5" s="14" t="s">
        <v>91</v>
      </c>
      <c r="AG5" s="4"/>
    </row>
    <row r="6" spans="1:35" ht="14.5" x14ac:dyDescent="0.35">
      <c r="A6" s="15" t="s">
        <v>92</v>
      </c>
      <c r="B6" s="16" t="s">
        <v>93</v>
      </c>
      <c r="C6" s="16" t="s">
        <v>93</v>
      </c>
      <c r="D6" s="16" t="s">
        <v>93</v>
      </c>
      <c r="E6" s="2">
        <v>1</v>
      </c>
      <c r="F6" s="16" t="s">
        <v>93</v>
      </c>
      <c r="G6" s="16" t="s">
        <v>93</v>
      </c>
      <c r="H6" s="17">
        <f>SUM(B6:G6)</f>
        <v>1</v>
      </c>
      <c r="I6" s="18">
        <f>(H6/412)*100</f>
        <v>0.24271844660194172</v>
      </c>
      <c r="J6" s="16" t="s">
        <v>93</v>
      </c>
      <c r="K6" s="16" t="s">
        <v>93</v>
      </c>
      <c r="L6" s="16" t="s">
        <v>93</v>
      </c>
      <c r="M6" s="16" t="s">
        <v>93</v>
      </c>
      <c r="N6" s="16" t="s">
        <v>93</v>
      </c>
      <c r="O6" s="16" t="s">
        <v>93</v>
      </c>
      <c r="P6" s="19" t="s">
        <v>93</v>
      </c>
      <c r="Q6" s="19" t="s">
        <v>93</v>
      </c>
      <c r="R6" s="16" t="s">
        <v>93</v>
      </c>
      <c r="S6" s="16" t="s">
        <v>93</v>
      </c>
      <c r="T6" s="16" t="s">
        <v>93</v>
      </c>
      <c r="U6" s="16" t="s">
        <v>93</v>
      </c>
      <c r="V6" s="16" t="s">
        <v>93</v>
      </c>
      <c r="W6" s="16" t="s">
        <v>93</v>
      </c>
      <c r="X6" s="16" t="s">
        <v>93</v>
      </c>
      <c r="Y6" s="16" t="s">
        <v>93</v>
      </c>
      <c r="Z6" s="16" t="s">
        <v>93</v>
      </c>
      <c r="AA6" s="16" t="s">
        <v>93</v>
      </c>
      <c r="AB6" s="16" t="s">
        <v>93</v>
      </c>
      <c r="AC6" s="16" t="s">
        <v>93</v>
      </c>
      <c r="AD6" s="16" t="s">
        <v>93</v>
      </c>
      <c r="AE6" s="16" t="s">
        <v>93</v>
      </c>
      <c r="AF6" s="16" t="s">
        <v>93</v>
      </c>
      <c r="AG6" s="16" t="s">
        <v>93</v>
      </c>
      <c r="AH6" s="19" t="s">
        <v>93</v>
      </c>
    </row>
    <row r="7" spans="1:35" ht="14.5" x14ac:dyDescent="0.35">
      <c r="A7" s="15" t="s">
        <v>94</v>
      </c>
      <c r="B7" s="2">
        <v>32</v>
      </c>
      <c r="C7" s="2">
        <v>18</v>
      </c>
      <c r="D7" s="2">
        <v>16</v>
      </c>
      <c r="E7" s="2">
        <v>74</v>
      </c>
      <c r="F7" s="2">
        <v>7</v>
      </c>
      <c r="G7" s="3">
        <v>67</v>
      </c>
      <c r="H7" s="17">
        <f t="shared" ref="H7:H25" si="0">SUM(B7:G7)</f>
        <v>214</v>
      </c>
      <c r="I7" s="18">
        <f t="shared" ref="I7:I25" si="1">(H7/412)*100</f>
        <v>51.94174757281553</v>
      </c>
      <c r="J7" s="2">
        <v>81</v>
      </c>
      <c r="K7" s="2">
        <v>100</v>
      </c>
      <c r="L7" s="2">
        <v>100</v>
      </c>
      <c r="M7" s="2">
        <v>70</v>
      </c>
      <c r="N7" s="2">
        <v>8</v>
      </c>
      <c r="O7" s="16" t="s">
        <v>93</v>
      </c>
      <c r="P7" s="4">
        <f>SUM(J7:O7)</f>
        <v>359</v>
      </c>
      <c r="Q7" s="20">
        <f>(P7/625)*100</f>
        <v>57.440000000000005</v>
      </c>
      <c r="R7" s="16" t="s">
        <v>93</v>
      </c>
      <c r="S7" s="2">
        <v>2</v>
      </c>
      <c r="T7" s="2">
        <v>10</v>
      </c>
      <c r="U7" s="2">
        <v>27</v>
      </c>
      <c r="V7" s="2">
        <v>5</v>
      </c>
      <c r="W7" s="2">
        <v>16</v>
      </c>
      <c r="X7" s="2">
        <v>6</v>
      </c>
      <c r="Y7" s="16" t="s">
        <v>93</v>
      </c>
      <c r="Z7" s="16" t="s">
        <v>93</v>
      </c>
      <c r="AA7" s="2">
        <v>4</v>
      </c>
      <c r="AB7" s="16" t="s">
        <v>93</v>
      </c>
      <c r="AC7" s="2">
        <v>5</v>
      </c>
      <c r="AD7" s="16" t="s">
        <v>93</v>
      </c>
      <c r="AE7" s="16" t="s">
        <v>93</v>
      </c>
      <c r="AF7" s="16" t="s">
        <v>93</v>
      </c>
      <c r="AG7" s="4">
        <f>SUM(R7:AF7)</f>
        <v>75</v>
      </c>
      <c r="AH7" s="21">
        <f>(AG7/1391)*100</f>
        <v>5.3918044572250183</v>
      </c>
    </row>
    <row r="8" spans="1:35" ht="14.5" x14ac:dyDescent="0.35">
      <c r="A8" s="15" t="s">
        <v>95</v>
      </c>
      <c r="B8" s="16" t="s">
        <v>93</v>
      </c>
      <c r="C8" s="2">
        <v>2</v>
      </c>
      <c r="D8" s="2">
        <v>3</v>
      </c>
      <c r="E8" s="2">
        <v>8</v>
      </c>
      <c r="F8" s="2">
        <v>2</v>
      </c>
      <c r="G8" s="16" t="s">
        <v>93</v>
      </c>
      <c r="H8" s="17">
        <f t="shared" si="0"/>
        <v>15</v>
      </c>
      <c r="I8" s="18">
        <f t="shared" si="1"/>
        <v>3.6407766990291259</v>
      </c>
      <c r="J8" s="16" t="s">
        <v>93</v>
      </c>
      <c r="K8" s="16" t="s">
        <v>93</v>
      </c>
      <c r="L8" s="16" t="s">
        <v>93</v>
      </c>
      <c r="M8" s="16" t="s">
        <v>93</v>
      </c>
      <c r="N8" s="16" t="s">
        <v>93</v>
      </c>
      <c r="O8" s="16" t="s">
        <v>93</v>
      </c>
      <c r="P8" s="19" t="s">
        <v>93</v>
      </c>
      <c r="Q8" s="19" t="s">
        <v>93</v>
      </c>
      <c r="R8" s="16" t="s">
        <v>93</v>
      </c>
      <c r="S8" s="16" t="s">
        <v>93</v>
      </c>
      <c r="T8" s="16" t="s">
        <v>93</v>
      </c>
      <c r="U8" s="16" t="s">
        <v>93</v>
      </c>
      <c r="V8" s="16" t="s">
        <v>93</v>
      </c>
      <c r="W8" s="16" t="s">
        <v>93</v>
      </c>
      <c r="X8" s="16" t="s">
        <v>93</v>
      </c>
      <c r="Y8" s="16" t="s">
        <v>93</v>
      </c>
      <c r="Z8" s="16" t="s">
        <v>93</v>
      </c>
      <c r="AA8" s="16" t="s">
        <v>93</v>
      </c>
      <c r="AB8" s="16" t="s">
        <v>93</v>
      </c>
      <c r="AC8" s="16" t="s">
        <v>93</v>
      </c>
      <c r="AD8" s="16" t="s">
        <v>93</v>
      </c>
      <c r="AE8" s="16" t="s">
        <v>93</v>
      </c>
      <c r="AF8" s="16" t="s">
        <v>93</v>
      </c>
      <c r="AG8" s="16" t="s">
        <v>93</v>
      </c>
      <c r="AH8" s="19" t="s">
        <v>93</v>
      </c>
    </row>
    <row r="9" spans="1:35" ht="14.5" x14ac:dyDescent="0.35">
      <c r="A9" s="15" t="s">
        <v>96</v>
      </c>
      <c r="B9" s="2">
        <v>1</v>
      </c>
      <c r="C9" s="2">
        <v>1</v>
      </c>
      <c r="D9" s="16" t="s">
        <v>93</v>
      </c>
      <c r="E9" s="16" t="s">
        <v>93</v>
      </c>
      <c r="F9" s="16" t="s">
        <v>93</v>
      </c>
      <c r="G9" s="3">
        <v>3</v>
      </c>
      <c r="H9" s="17">
        <f t="shared" si="0"/>
        <v>5</v>
      </c>
      <c r="I9" s="18">
        <f t="shared" si="1"/>
        <v>1.2135922330097086</v>
      </c>
      <c r="J9" s="2">
        <v>20</v>
      </c>
      <c r="K9" s="16" t="s">
        <v>93</v>
      </c>
      <c r="L9" s="16" t="s">
        <v>93</v>
      </c>
      <c r="M9" s="2">
        <v>28</v>
      </c>
      <c r="N9" s="16" t="s">
        <v>93</v>
      </c>
      <c r="O9" s="16" t="s">
        <v>93</v>
      </c>
      <c r="P9" s="4">
        <f t="shared" ref="P9:P25" si="2">SUM(J9:O9)</f>
        <v>48</v>
      </c>
      <c r="Q9" s="20">
        <f t="shared" ref="Q9:Q25" si="3">(P9/625)*100</f>
        <v>7.68</v>
      </c>
      <c r="R9" s="16" t="s">
        <v>93</v>
      </c>
      <c r="S9" s="16" t="s">
        <v>93</v>
      </c>
      <c r="T9" s="2">
        <v>1</v>
      </c>
      <c r="U9" s="16" t="s">
        <v>93</v>
      </c>
      <c r="V9" s="16" t="s">
        <v>93</v>
      </c>
      <c r="W9" s="16" t="s">
        <v>93</v>
      </c>
      <c r="X9" s="2">
        <v>1</v>
      </c>
      <c r="Y9" s="16" t="s">
        <v>93</v>
      </c>
      <c r="Z9" s="16" t="s">
        <v>93</v>
      </c>
      <c r="AA9" s="16" t="s">
        <v>93</v>
      </c>
      <c r="AB9" s="16" t="s">
        <v>93</v>
      </c>
      <c r="AC9" s="16" t="s">
        <v>93</v>
      </c>
      <c r="AD9" s="16" t="s">
        <v>93</v>
      </c>
      <c r="AE9" s="16" t="s">
        <v>93</v>
      </c>
      <c r="AF9" s="16" t="s">
        <v>93</v>
      </c>
      <c r="AG9" s="4">
        <f t="shared" ref="AG9:AG25" si="4">SUM(R9:AF9)</f>
        <v>2</v>
      </c>
      <c r="AH9" s="21">
        <f t="shared" ref="AH9:AH25" si="5">(AG9/1391)*100</f>
        <v>0.14378145219266716</v>
      </c>
    </row>
    <row r="10" spans="1:35" ht="14.5" x14ac:dyDescent="0.35">
      <c r="A10" s="15" t="s">
        <v>97</v>
      </c>
      <c r="B10" s="16" t="s">
        <v>93</v>
      </c>
      <c r="C10" s="16" t="s">
        <v>93</v>
      </c>
      <c r="D10" s="16" t="s">
        <v>93</v>
      </c>
      <c r="E10" s="16" t="s">
        <v>93</v>
      </c>
      <c r="F10" s="16" t="s">
        <v>93</v>
      </c>
      <c r="G10" s="16" t="s">
        <v>93</v>
      </c>
      <c r="H10" s="19" t="s">
        <v>93</v>
      </c>
      <c r="I10" s="19" t="s">
        <v>93</v>
      </c>
      <c r="J10" s="16" t="s">
        <v>93</v>
      </c>
      <c r="K10" s="16" t="s">
        <v>93</v>
      </c>
      <c r="L10" s="16" t="s">
        <v>93</v>
      </c>
      <c r="M10" s="16" t="s">
        <v>93</v>
      </c>
      <c r="N10" s="16" t="s">
        <v>93</v>
      </c>
      <c r="O10" s="16" t="s">
        <v>93</v>
      </c>
      <c r="P10" s="19" t="s">
        <v>93</v>
      </c>
      <c r="Q10" s="19" t="s">
        <v>93</v>
      </c>
      <c r="R10" s="16" t="s">
        <v>93</v>
      </c>
      <c r="S10" s="16" t="s">
        <v>93</v>
      </c>
      <c r="T10" s="16" t="s">
        <v>93</v>
      </c>
      <c r="U10" s="16" t="s">
        <v>93</v>
      </c>
      <c r="V10" s="16" t="s">
        <v>93</v>
      </c>
      <c r="W10" s="16" t="s">
        <v>93</v>
      </c>
      <c r="X10" s="16" t="s">
        <v>93</v>
      </c>
      <c r="Y10" s="16" t="s">
        <v>93</v>
      </c>
      <c r="Z10" s="16" t="s">
        <v>93</v>
      </c>
      <c r="AA10" s="16" t="s">
        <v>93</v>
      </c>
      <c r="AB10" s="16" t="s">
        <v>93</v>
      </c>
      <c r="AC10" s="2">
        <v>1</v>
      </c>
      <c r="AD10" s="16" t="s">
        <v>93</v>
      </c>
      <c r="AE10" s="16" t="s">
        <v>93</v>
      </c>
      <c r="AF10" s="16" t="s">
        <v>93</v>
      </c>
      <c r="AG10" s="4">
        <f t="shared" si="4"/>
        <v>1</v>
      </c>
      <c r="AH10" s="21">
        <f t="shared" si="5"/>
        <v>7.1890726096333582E-2</v>
      </c>
    </row>
    <row r="11" spans="1:35" ht="14.5" x14ac:dyDescent="0.35">
      <c r="A11" s="15" t="s">
        <v>98</v>
      </c>
      <c r="B11" s="16" t="s">
        <v>93</v>
      </c>
      <c r="C11" s="16" t="s">
        <v>93</v>
      </c>
      <c r="D11" s="16" t="s">
        <v>93</v>
      </c>
      <c r="E11" s="16" t="s">
        <v>93</v>
      </c>
      <c r="F11" s="16" t="s">
        <v>93</v>
      </c>
      <c r="G11" s="16" t="s">
        <v>93</v>
      </c>
      <c r="H11" s="19" t="s">
        <v>93</v>
      </c>
      <c r="I11" s="19" t="s">
        <v>93</v>
      </c>
      <c r="J11" s="16" t="s">
        <v>93</v>
      </c>
      <c r="K11" s="16" t="s">
        <v>93</v>
      </c>
      <c r="L11" s="16" t="s">
        <v>93</v>
      </c>
      <c r="M11" s="16" t="s">
        <v>93</v>
      </c>
      <c r="N11" s="16" t="s">
        <v>93</v>
      </c>
      <c r="O11" s="16" t="s">
        <v>93</v>
      </c>
      <c r="P11" s="19" t="s">
        <v>93</v>
      </c>
      <c r="Q11" s="19" t="s">
        <v>93</v>
      </c>
      <c r="R11" s="16" t="s">
        <v>93</v>
      </c>
      <c r="S11" s="16" t="s">
        <v>93</v>
      </c>
      <c r="T11" s="16" t="s">
        <v>93</v>
      </c>
      <c r="U11" s="16" t="s">
        <v>93</v>
      </c>
      <c r="V11" s="16" t="s">
        <v>93</v>
      </c>
      <c r="W11" s="16" t="s">
        <v>93</v>
      </c>
      <c r="X11" s="16" t="s">
        <v>93</v>
      </c>
      <c r="Y11" s="16" t="s">
        <v>93</v>
      </c>
      <c r="Z11" s="16" t="s">
        <v>93</v>
      </c>
      <c r="AA11" s="16" t="s">
        <v>93</v>
      </c>
      <c r="AB11" s="16" t="s">
        <v>93</v>
      </c>
      <c r="AC11" s="16" t="s">
        <v>93</v>
      </c>
      <c r="AD11" s="16" t="s">
        <v>93</v>
      </c>
      <c r="AE11" s="16" t="s">
        <v>93</v>
      </c>
      <c r="AF11" s="2">
        <v>1</v>
      </c>
      <c r="AG11" s="4">
        <f t="shared" si="4"/>
        <v>1</v>
      </c>
      <c r="AH11" s="21">
        <f t="shared" si="5"/>
        <v>7.1890726096333582E-2</v>
      </c>
    </row>
    <row r="12" spans="1:35" ht="14.5" x14ac:dyDescent="0.35">
      <c r="A12" s="15" t="s">
        <v>99</v>
      </c>
      <c r="B12" s="16" t="s">
        <v>93</v>
      </c>
      <c r="C12" s="16" t="s">
        <v>93</v>
      </c>
      <c r="D12" s="2">
        <v>1</v>
      </c>
      <c r="E12" s="2">
        <v>28</v>
      </c>
      <c r="F12" s="2">
        <v>3</v>
      </c>
      <c r="G12" s="16" t="s">
        <v>93</v>
      </c>
      <c r="H12" s="17">
        <f t="shared" si="0"/>
        <v>32</v>
      </c>
      <c r="I12" s="18">
        <f t="shared" si="1"/>
        <v>7.7669902912621351</v>
      </c>
      <c r="J12" s="2">
        <v>1</v>
      </c>
      <c r="K12" s="16" t="s">
        <v>93</v>
      </c>
      <c r="L12" s="16" t="s">
        <v>93</v>
      </c>
      <c r="M12" s="16" t="s">
        <v>93</v>
      </c>
      <c r="N12" s="16" t="s">
        <v>93</v>
      </c>
      <c r="O12" s="2">
        <v>1</v>
      </c>
      <c r="P12" s="4">
        <f t="shared" si="2"/>
        <v>2</v>
      </c>
      <c r="Q12" s="20">
        <f t="shared" si="3"/>
        <v>0.32</v>
      </c>
      <c r="R12" s="16" t="s">
        <v>93</v>
      </c>
      <c r="S12" s="16" t="s">
        <v>93</v>
      </c>
      <c r="T12" s="16" t="s">
        <v>93</v>
      </c>
      <c r="U12" s="16" t="s">
        <v>93</v>
      </c>
      <c r="V12" s="16" t="s">
        <v>93</v>
      </c>
      <c r="W12" s="16" t="s">
        <v>93</v>
      </c>
      <c r="X12" s="16" t="s">
        <v>93</v>
      </c>
      <c r="Y12" s="16" t="s">
        <v>93</v>
      </c>
      <c r="Z12" s="16" t="s">
        <v>93</v>
      </c>
      <c r="AA12" s="16" t="s">
        <v>93</v>
      </c>
      <c r="AB12" s="16" t="s">
        <v>93</v>
      </c>
      <c r="AC12" s="16" t="s">
        <v>93</v>
      </c>
      <c r="AD12" s="16" t="s">
        <v>93</v>
      </c>
      <c r="AE12" s="16" t="s">
        <v>93</v>
      </c>
      <c r="AF12" s="16" t="s">
        <v>93</v>
      </c>
      <c r="AG12" s="16" t="s">
        <v>93</v>
      </c>
      <c r="AH12" s="19" t="s">
        <v>93</v>
      </c>
    </row>
    <row r="13" spans="1:35" ht="14.5" x14ac:dyDescent="0.35">
      <c r="A13" s="15" t="s">
        <v>100</v>
      </c>
      <c r="B13" s="16" t="s">
        <v>93</v>
      </c>
      <c r="C13" s="16" t="s">
        <v>93</v>
      </c>
      <c r="D13" s="16" t="s">
        <v>93</v>
      </c>
      <c r="E13" s="2">
        <v>1</v>
      </c>
      <c r="F13" s="2">
        <v>1</v>
      </c>
      <c r="G13" s="3">
        <v>14</v>
      </c>
      <c r="H13" s="17">
        <f t="shared" si="0"/>
        <v>16</v>
      </c>
      <c r="I13" s="18">
        <f t="shared" si="1"/>
        <v>3.8834951456310676</v>
      </c>
      <c r="J13" s="16" t="s">
        <v>93</v>
      </c>
      <c r="K13" s="16" t="s">
        <v>93</v>
      </c>
      <c r="L13" s="16" t="s">
        <v>93</v>
      </c>
      <c r="M13" s="16" t="s">
        <v>93</v>
      </c>
      <c r="N13" s="16" t="s">
        <v>93</v>
      </c>
      <c r="O13" s="2">
        <v>2</v>
      </c>
      <c r="P13" s="4">
        <f t="shared" si="2"/>
        <v>2</v>
      </c>
      <c r="Q13" s="20">
        <f t="shared" si="3"/>
        <v>0.32</v>
      </c>
      <c r="R13" s="16" t="s">
        <v>93</v>
      </c>
      <c r="S13" s="2">
        <v>2</v>
      </c>
      <c r="T13" s="2">
        <v>1</v>
      </c>
      <c r="U13" s="2">
        <v>8</v>
      </c>
      <c r="V13" s="2">
        <v>65</v>
      </c>
      <c r="W13" s="2">
        <v>41</v>
      </c>
      <c r="X13" s="16" t="s">
        <v>93</v>
      </c>
      <c r="Y13" s="16" t="s">
        <v>93</v>
      </c>
      <c r="Z13" s="16" t="s">
        <v>93</v>
      </c>
      <c r="AA13" s="2">
        <v>5</v>
      </c>
      <c r="AB13" s="16" t="s">
        <v>93</v>
      </c>
      <c r="AC13" s="16" t="s">
        <v>93</v>
      </c>
      <c r="AD13" s="16" t="s">
        <v>93</v>
      </c>
      <c r="AE13" s="16" t="s">
        <v>93</v>
      </c>
      <c r="AF13" s="2">
        <v>12</v>
      </c>
      <c r="AG13" s="4">
        <f t="shared" si="4"/>
        <v>134</v>
      </c>
      <c r="AH13" s="21">
        <f t="shared" si="5"/>
        <v>9.6333572969086987</v>
      </c>
    </row>
    <row r="14" spans="1:35" ht="14.5" x14ac:dyDescent="0.35">
      <c r="A14" s="15" t="s">
        <v>101</v>
      </c>
      <c r="B14" s="16" t="s">
        <v>93</v>
      </c>
      <c r="C14" s="16" t="s">
        <v>93</v>
      </c>
      <c r="D14" s="16" t="s">
        <v>93</v>
      </c>
      <c r="E14" s="16" t="s">
        <v>93</v>
      </c>
      <c r="F14" s="16" t="s">
        <v>93</v>
      </c>
      <c r="G14" s="16" t="s">
        <v>93</v>
      </c>
      <c r="H14" s="19" t="s">
        <v>93</v>
      </c>
      <c r="I14" s="19" t="s">
        <v>93</v>
      </c>
      <c r="J14" s="16" t="s">
        <v>93</v>
      </c>
      <c r="K14" s="16" t="s">
        <v>93</v>
      </c>
      <c r="L14" s="16" t="s">
        <v>93</v>
      </c>
      <c r="M14" s="16" t="s">
        <v>93</v>
      </c>
      <c r="N14" s="16" t="s">
        <v>93</v>
      </c>
      <c r="O14" s="16" t="s">
        <v>93</v>
      </c>
      <c r="P14" s="19" t="s">
        <v>93</v>
      </c>
      <c r="Q14" s="19" t="s">
        <v>93</v>
      </c>
      <c r="R14" s="16" t="s">
        <v>93</v>
      </c>
      <c r="S14" s="16" t="s">
        <v>93</v>
      </c>
      <c r="T14" s="16" t="s">
        <v>93</v>
      </c>
      <c r="U14" s="16" t="s">
        <v>93</v>
      </c>
      <c r="V14" s="2">
        <v>1</v>
      </c>
      <c r="W14" s="16" t="s">
        <v>93</v>
      </c>
      <c r="X14" s="16" t="s">
        <v>93</v>
      </c>
      <c r="Y14" s="16" t="s">
        <v>93</v>
      </c>
      <c r="Z14" s="16" t="s">
        <v>93</v>
      </c>
      <c r="AA14" s="16" t="s">
        <v>93</v>
      </c>
      <c r="AB14" s="16" t="s">
        <v>93</v>
      </c>
      <c r="AC14" s="16" t="s">
        <v>93</v>
      </c>
      <c r="AD14" s="16" t="s">
        <v>93</v>
      </c>
      <c r="AE14" s="16" t="s">
        <v>93</v>
      </c>
      <c r="AF14" s="16" t="s">
        <v>93</v>
      </c>
      <c r="AG14" s="4">
        <f t="shared" si="4"/>
        <v>1</v>
      </c>
      <c r="AH14" s="21">
        <f t="shared" si="5"/>
        <v>7.1890726096333582E-2</v>
      </c>
    </row>
    <row r="15" spans="1:35" ht="14.5" x14ac:dyDescent="0.35">
      <c r="A15" s="15" t="s">
        <v>102</v>
      </c>
      <c r="B15" s="16" t="s">
        <v>93</v>
      </c>
      <c r="C15" s="16" t="s">
        <v>93</v>
      </c>
      <c r="D15" s="16" t="s">
        <v>93</v>
      </c>
      <c r="E15" s="16" t="s">
        <v>93</v>
      </c>
      <c r="F15" s="2">
        <v>2</v>
      </c>
      <c r="G15" s="3">
        <v>7</v>
      </c>
      <c r="H15" s="17">
        <f t="shared" si="0"/>
        <v>9</v>
      </c>
      <c r="I15" s="18">
        <f t="shared" si="1"/>
        <v>2.1844660194174756</v>
      </c>
      <c r="J15" s="16" t="s">
        <v>93</v>
      </c>
      <c r="K15" s="16" t="s">
        <v>93</v>
      </c>
      <c r="L15" s="16" t="s">
        <v>93</v>
      </c>
      <c r="M15" s="16" t="s">
        <v>93</v>
      </c>
      <c r="N15" s="16" t="s">
        <v>93</v>
      </c>
      <c r="O15" s="16" t="s">
        <v>93</v>
      </c>
      <c r="P15" s="19" t="s">
        <v>93</v>
      </c>
      <c r="Q15" s="19" t="s">
        <v>93</v>
      </c>
      <c r="R15" s="16" t="s">
        <v>93</v>
      </c>
      <c r="S15" s="16" t="s">
        <v>93</v>
      </c>
      <c r="T15" s="16" t="s">
        <v>93</v>
      </c>
      <c r="U15" s="2">
        <v>3</v>
      </c>
      <c r="V15" s="16" t="s">
        <v>93</v>
      </c>
      <c r="W15" s="16" t="s">
        <v>93</v>
      </c>
      <c r="X15" s="16" t="s">
        <v>93</v>
      </c>
      <c r="Y15" s="16" t="s">
        <v>93</v>
      </c>
      <c r="Z15" s="16" t="s">
        <v>93</v>
      </c>
      <c r="AA15" s="16" t="s">
        <v>93</v>
      </c>
      <c r="AB15" s="16" t="s">
        <v>93</v>
      </c>
      <c r="AC15" s="16" t="s">
        <v>93</v>
      </c>
      <c r="AD15" s="16" t="s">
        <v>93</v>
      </c>
      <c r="AE15" s="16" t="s">
        <v>93</v>
      </c>
      <c r="AF15" s="2">
        <v>1</v>
      </c>
      <c r="AG15" s="4">
        <f t="shared" si="4"/>
        <v>4</v>
      </c>
      <c r="AH15" s="21">
        <f t="shared" si="5"/>
        <v>0.28756290438533433</v>
      </c>
    </row>
    <row r="16" spans="1:35" ht="14.5" x14ac:dyDescent="0.35">
      <c r="A16" s="15" t="s">
        <v>103</v>
      </c>
      <c r="B16" s="16" t="s">
        <v>93</v>
      </c>
      <c r="C16" s="16" t="s">
        <v>93</v>
      </c>
      <c r="D16" s="16" t="s">
        <v>93</v>
      </c>
      <c r="E16" s="16" t="s">
        <v>93</v>
      </c>
      <c r="F16" s="16" t="s">
        <v>93</v>
      </c>
      <c r="G16" s="16" t="s">
        <v>93</v>
      </c>
      <c r="H16" s="19" t="s">
        <v>93</v>
      </c>
      <c r="I16" s="19" t="s">
        <v>93</v>
      </c>
      <c r="J16" s="16" t="s">
        <v>93</v>
      </c>
      <c r="K16" s="16" t="s">
        <v>93</v>
      </c>
      <c r="L16" s="16" t="s">
        <v>93</v>
      </c>
      <c r="M16" s="16" t="s">
        <v>93</v>
      </c>
      <c r="N16" s="16" t="s">
        <v>93</v>
      </c>
      <c r="O16" s="2">
        <v>1</v>
      </c>
      <c r="P16" s="4">
        <f t="shared" si="2"/>
        <v>1</v>
      </c>
      <c r="Q16" s="20">
        <f t="shared" si="3"/>
        <v>0.16</v>
      </c>
      <c r="R16" s="16" t="s">
        <v>93</v>
      </c>
      <c r="S16" s="16" t="s">
        <v>93</v>
      </c>
      <c r="T16" s="16" t="s">
        <v>93</v>
      </c>
      <c r="U16" s="16" t="s">
        <v>93</v>
      </c>
      <c r="V16" s="16" t="s">
        <v>93</v>
      </c>
      <c r="W16" s="16" t="s">
        <v>93</v>
      </c>
      <c r="X16" s="16" t="s">
        <v>93</v>
      </c>
      <c r="Y16" s="16" t="s">
        <v>93</v>
      </c>
      <c r="Z16" s="16" t="s">
        <v>93</v>
      </c>
      <c r="AA16" s="16" t="s">
        <v>93</v>
      </c>
      <c r="AB16" s="16" t="s">
        <v>93</v>
      </c>
      <c r="AC16" s="16" t="s">
        <v>93</v>
      </c>
      <c r="AD16" s="16" t="s">
        <v>93</v>
      </c>
      <c r="AE16" s="16" t="s">
        <v>93</v>
      </c>
      <c r="AF16" s="16" t="s">
        <v>93</v>
      </c>
      <c r="AG16" s="16" t="s">
        <v>93</v>
      </c>
      <c r="AH16" s="19" t="s">
        <v>93</v>
      </c>
    </row>
    <row r="17" spans="1:34" ht="14.5" x14ac:dyDescent="0.35">
      <c r="A17" s="1" t="s">
        <v>104</v>
      </c>
      <c r="B17" s="16" t="s">
        <v>93</v>
      </c>
      <c r="C17" s="16" t="s">
        <v>93</v>
      </c>
      <c r="D17" s="16" t="s">
        <v>93</v>
      </c>
      <c r="E17" s="2">
        <v>2</v>
      </c>
      <c r="F17" s="2">
        <v>1</v>
      </c>
      <c r="G17" s="16" t="s">
        <v>93</v>
      </c>
      <c r="H17" s="17">
        <f t="shared" si="0"/>
        <v>3</v>
      </c>
      <c r="I17" s="18">
        <f t="shared" si="1"/>
        <v>0.72815533980582525</v>
      </c>
      <c r="J17" s="16" t="s">
        <v>93</v>
      </c>
      <c r="K17" s="16" t="s">
        <v>93</v>
      </c>
      <c r="L17" s="16" t="s">
        <v>93</v>
      </c>
      <c r="M17" s="16" t="s">
        <v>93</v>
      </c>
      <c r="N17" s="16" t="s">
        <v>93</v>
      </c>
      <c r="O17" s="16" t="s">
        <v>93</v>
      </c>
      <c r="P17" s="19" t="s">
        <v>93</v>
      </c>
      <c r="Q17" s="19" t="s">
        <v>93</v>
      </c>
      <c r="R17" s="16" t="s">
        <v>93</v>
      </c>
      <c r="S17" s="16" t="s">
        <v>93</v>
      </c>
      <c r="T17" s="16" t="s">
        <v>93</v>
      </c>
      <c r="U17" s="16" t="s">
        <v>93</v>
      </c>
      <c r="V17" s="16" t="s">
        <v>93</v>
      </c>
      <c r="W17" s="16" t="s">
        <v>93</v>
      </c>
      <c r="X17" s="16" t="s">
        <v>93</v>
      </c>
      <c r="Y17" s="16" t="s">
        <v>93</v>
      </c>
      <c r="Z17" s="16" t="s">
        <v>93</v>
      </c>
      <c r="AA17" s="16" t="s">
        <v>93</v>
      </c>
      <c r="AB17" s="16" t="s">
        <v>93</v>
      </c>
      <c r="AC17" s="16" t="s">
        <v>93</v>
      </c>
      <c r="AD17" s="16" t="s">
        <v>93</v>
      </c>
      <c r="AE17" s="16" t="s">
        <v>93</v>
      </c>
      <c r="AF17" s="16" t="s">
        <v>93</v>
      </c>
      <c r="AG17" s="16" t="s">
        <v>93</v>
      </c>
      <c r="AH17" s="19" t="s">
        <v>93</v>
      </c>
    </row>
    <row r="18" spans="1:34" ht="14.5" x14ac:dyDescent="0.35">
      <c r="A18" s="15" t="s">
        <v>105</v>
      </c>
      <c r="B18" s="16" t="s">
        <v>93</v>
      </c>
      <c r="C18" s="16" t="s">
        <v>93</v>
      </c>
      <c r="D18" s="16" t="s">
        <v>93</v>
      </c>
      <c r="E18" s="16" t="s">
        <v>93</v>
      </c>
      <c r="F18" s="2">
        <v>2</v>
      </c>
      <c r="G18" s="16" t="s">
        <v>93</v>
      </c>
      <c r="H18" s="17">
        <f t="shared" si="0"/>
        <v>2</v>
      </c>
      <c r="I18" s="18">
        <f t="shared" si="1"/>
        <v>0.48543689320388345</v>
      </c>
      <c r="J18" s="16" t="s">
        <v>93</v>
      </c>
      <c r="K18" s="16" t="s">
        <v>93</v>
      </c>
      <c r="L18" s="16" t="s">
        <v>93</v>
      </c>
      <c r="M18" s="16" t="s">
        <v>93</v>
      </c>
      <c r="N18" s="16" t="s">
        <v>93</v>
      </c>
      <c r="O18" s="16" t="s">
        <v>93</v>
      </c>
      <c r="P18" s="19" t="s">
        <v>93</v>
      </c>
      <c r="Q18" s="19" t="s">
        <v>93</v>
      </c>
      <c r="R18" s="16" t="s">
        <v>93</v>
      </c>
      <c r="S18" s="16" t="s">
        <v>93</v>
      </c>
      <c r="T18" s="16" t="s">
        <v>93</v>
      </c>
      <c r="U18" s="16" t="s">
        <v>93</v>
      </c>
      <c r="V18" s="16" t="s">
        <v>93</v>
      </c>
      <c r="W18" s="16" t="s">
        <v>93</v>
      </c>
      <c r="X18" s="16" t="s">
        <v>93</v>
      </c>
      <c r="Y18" s="16" t="s">
        <v>93</v>
      </c>
      <c r="Z18" s="16" t="s">
        <v>93</v>
      </c>
      <c r="AA18" s="16" t="s">
        <v>93</v>
      </c>
      <c r="AB18" s="16" t="s">
        <v>93</v>
      </c>
      <c r="AC18" s="16" t="s">
        <v>93</v>
      </c>
      <c r="AD18" s="16" t="s">
        <v>93</v>
      </c>
      <c r="AE18" s="16" t="s">
        <v>93</v>
      </c>
      <c r="AF18" s="16" t="s">
        <v>93</v>
      </c>
      <c r="AG18" s="16" t="s">
        <v>93</v>
      </c>
      <c r="AH18" s="19" t="s">
        <v>93</v>
      </c>
    </row>
    <row r="19" spans="1:34" ht="14.5" x14ac:dyDescent="0.35">
      <c r="A19" s="15" t="s">
        <v>106</v>
      </c>
      <c r="B19" s="2">
        <v>3</v>
      </c>
      <c r="C19" s="16" t="s">
        <v>93</v>
      </c>
      <c r="D19" s="2">
        <v>10</v>
      </c>
      <c r="E19" s="2">
        <v>4</v>
      </c>
      <c r="F19" s="2">
        <v>22</v>
      </c>
      <c r="G19" s="3">
        <v>17</v>
      </c>
      <c r="H19" s="17">
        <f t="shared" si="0"/>
        <v>56</v>
      </c>
      <c r="I19" s="18">
        <f t="shared" si="1"/>
        <v>13.592233009708737</v>
      </c>
      <c r="J19" s="16" t="s">
        <v>93</v>
      </c>
      <c r="K19" s="16" t="s">
        <v>93</v>
      </c>
      <c r="L19" s="16" t="s">
        <v>93</v>
      </c>
      <c r="M19" s="2">
        <v>1</v>
      </c>
      <c r="N19" s="2">
        <v>91</v>
      </c>
      <c r="O19" s="2">
        <v>106</v>
      </c>
      <c r="P19" s="4">
        <f t="shared" si="2"/>
        <v>198</v>
      </c>
      <c r="Q19" s="20">
        <f t="shared" si="3"/>
        <v>31.680000000000003</v>
      </c>
      <c r="R19" s="2">
        <v>119</v>
      </c>
      <c r="S19" s="2">
        <v>101</v>
      </c>
      <c r="T19" s="2">
        <v>116</v>
      </c>
      <c r="U19" s="2">
        <v>62</v>
      </c>
      <c r="V19" s="2">
        <v>41</v>
      </c>
      <c r="W19" s="2">
        <v>56</v>
      </c>
      <c r="X19" s="2">
        <v>112</v>
      </c>
      <c r="Y19" s="2">
        <v>100</v>
      </c>
      <c r="Z19" s="2">
        <v>105</v>
      </c>
      <c r="AA19" s="2">
        <v>101</v>
      </c>
      <c r="AB19" s="2">
        <v>100</v>
      </c>
      <c r="AC19" s="2">
        <v>130</v>
      </c>
      <c r="AD19" s="2">
        <v>100</v>
      </c>
      <c r="AE19" s="2">
        <v>136</v>
      </c>
      <c r="AF19" s="2">
        <v>94</v>
      </c>
      <c r="AG19" s="4">
        <f t="shared" si="4"/>
        <v>1473</v>
      </c>
      <c r="AH19" s="21">
        <f t="shared" si="5"/>
        <v>105.89503953989936</v>
      </c>
    </row>
    <row r="20" spans="1:34" ht="14.5" x14ac:dyDescent="0.35">
      <c r="A20" s="15" t="s">
        <v>107</v>
      </c>
      <c r="B20" s="16" t="s">
        <v>93</v>
      </c>
      <c r="C20" s="16" t="s">
        <v>93</v>
      </c>
      <c r="D20" s="16" t="s">
        <v>93</v>
      </c>
      <c r="E20" s="2">
        <v>1</v>
      </c>
      <c r="F20" s="16" t="s">
        <v>93</v>
      </c>
      <c r="G20" s="3">
        <v>1</v>
      </c>
      <c r="H20" s="17">
        <f t="shared" si="0"/>
        <v>2</v>
      </c>
      <c r="I20" s="18">
        <f t="shared" si="1"/>
        <v>0.48543689320388345</v>
      </c>
      <c r="J20" s="16" t="s">
        <v>93</v>
      </c>
      <c r="K20" s="16" t="s">
        <v>93</v>
      </c>
      <c r="L20" s="16" t="s">
        <v>93</v>
      </c>
      <c r="M20" s="16" t="s">
        <v>93</v>
      </c>
      <c r="N20" s="16" t="s">
        <v>93</v>
      </c>
      <c r="O20" s="16" t="s">
        <v>93</v>
      </c>
      <c r="P20" s="19" t="s">
        <v>93</v>
      </c>
      <c r="Q20" s="19" t="s">
        <v>93</v>
      </c>
      <c r="R20" s="16" t="s">
        <v>93</v>
      </c>
      <c r="S20" s="16" t="s">
        <v>93</v>
      </c>
      <c r="T20" s="16" t="s">
        <v>93</v>
      </c>
      <c r="U20" s="16" t="s">
        <v>93</v>
      </c>
      <c r="V20" s="16" t="s">
        <v>93</v>
      </c>
      <c r="W20" s="16" t="s">
        <v>93</v>
      </c>
      <c r="X20" s="16" t="s">
        <v>93</v>
      </c>
      <c r="Y20" s="16" t="s">
        <v>93</v>
      </c>
      <c r="Z20" s="16" t="s">
        <v>93</v>
      </c>
      <c r="AA20" s="2">
        <v>2</v>
      </c>
      <c r="AB20" s="16" t="s">
        <v>93</v>
      </c>
      <c r="AC20" s="16" t="s">
        <v>93</v>
      </c>
      <c r="AD20" s="16" t="s">
        <v>93</v>
      </c>
      <c r="AE20" s="16" t="s">
        <v>93</v>
      </c>
      <c r="AF20" s="16" t="s">
        <v>93</v>
      </c>
      <c r="AG20" s="4">
        <f t="shared" si="4"/>
        <v>2</v>
      </c>
      <c r="AH20" s="21">
        <f t="shared" si="5"/>
        <v>0.14378145219266716</v>
      </c>
    </row>
    <row r="21" spans="1:34" ht="14.5" x14ac:dyDescent="0.35">
      <c r="A21" s="15" t="s">
        <v>108</v>
      </c>
      <c r="B21" s="16" t="s">
        <v>93</v>
      </c>
      <c r="C21" s="16" t="s">
        <v>93</v>
      </c>
      <c r="D21" s="16" t="s">
        <v>93</v>
      </c>
      <c r="E21" s="16" t="s">
        <v>93</v>
      </c>
      <c r="F21" s="16" t="s">
        <v>93</v>
      </c>
      <c r="G21" s="16" t="s">
        <v>93</v>
      </c>
      <c r="H21" s="19" t="s">
        <v>93</v>
      </c>
      <c r="I21" s="19" t="s">
        <v>93</v>
      </c>
      <c r="J21" s="16" t="s">
        <v>93</v>
      </c>
      <c r="K21" s="16" t="s">
        <v>93</v>
      </c>
      <c r="L21" s="16" t="s">
        <v>93</v>
      </c>
      <c r="M21" s="16" t="s">
        <v>93</v>
      </c>
      <c r="N21" s="16" t="s">
        <v>93</v>
      </c>
      <c r="O21" s="16" t="s">
        <v>93</v>
      </c>
      <c r="P21" s="19" t="s">
        <v>93</v>
      </c>
      <c r="Q21" s="19" t="s">
        <v>93</v>
      </c>
      <c r="R21" s="16" t="s">
        <v>93</v>
      </c>
      <c r="S21" s="16" t="s">
        <v>93</v>
      </c>
      <c r="T21" s="16" t="s">
        <v>93</v>
      </c>
      <c r="U21" s="16" t="s">
        <v>93</v>
      </c>
      <c r="V21" s="16" t="s">
        <v>93</v>
      </c>
      <c r="W21" s="16" t="s">
        <v>93</v>
      </c>
      <c r="X21" s="16" t="s">
        <v>93</v>
      </c>
      <c r="Y21" s="16" t="s">
        <v>93</v>
      </c>
      <c r="Z21" s="16" t="s">
        <v>93</v>
      </c>
      <c r="AA21" s="16" t="s">
        <v>93</v>
      </c>
      <c r="AB21" s="16" t="s">
        <v>93</v>
      </c>
      <c r="AC21" s="2">
        <v>8</v>
      </c>
      <c r="AD21" s="16" t="s">
        <v>93</v>
      </c>
      <c r="AE21" s="16" t="s">
        <v>93</v>
      </c>
      <c r="AF21" s="16" t="s">
        <v>93</v>
      </c>
      <c r="AG21" s="4">
        <f t="shared" si="4"/>
        <v>8</v>
      </c>
      <c r="AH21" s="21">
        <f t="shared" si="5"/>
        <v>0.57512580877066866</v>
      </c>
    </row>
    <row r="22" spans="1:34" ht="14.5" x14ac:dyDescent="0.35">
      <c r="A22" s="15" t="s">
        <v>109</v>
      </c>
      <c r="B22" s="16" t="s">
        <v>93</v>
      </c>
      <c r="C22" s="16" t="s">
        <v>93</v>
      </c>
      <c r="D22" s="16" t="s">
        <v>93</v>
      </c>
      <c r="E22" s="16" t="s">
        <v>93</v>
      </c>
      <c r="F22" s="2">
        <v>1</v>
      </c>
      <c r="G22" s="3">
        <v>10</v>
      </c>
      <c r="H22" s="17">
        <f t="shared" si="0"/>
        <v>11</v>
      </c>
      <c r="I22" s="18">
        <f t="shared" si="1"/>
        <v>2.6699029126213589</v>
      </c>
      <c r="J22" s="16" t="s">
        <v>93</v>
      </c>
      <c r="K22" s="16" t="s">
        <v>93</v>
      </c>
      <c r="L22" s="16" t="s">
        <v>93</v>
      </c>
      <c r="M22" s="16" t="s">
        <v>93</v>
      </c>
      <c r="N22" s="16" t="s">
        <v>93</v>
      </c>
      <c r="O22" s="16" t="s">
        <v>93</v>
      </c>
      <c r="P22" s="19" t="s">
        <v>93</v>
      </c>
      <c r="Q22" s="19" t="s">
        <v>93</v>
      </c>
      <c r="R22" s="16" t="s">
        <v>93</v>
      </c>
      <c r="S22" s="16" t="s">
        <v>93</v>
      </c>
      <c r="T22" s="16" t="s">
        <v>93</v>
      </c>
      <c r="U22" s="16" t="s">
        <v>93</v>
      </c>
      <c r="V22" s="16" t="s">
        <v>93</v>
      </c>
      <c r="W22" s="16" t="s">
        <v>93</v>
      </c>
      <c r="X22" s="16" t="s">
        <v>93</v>
      </c>
      <c r="Y22" s="16" t="s">
        <v>93</v>
      </c>
      <c r="Z22" s="16" t="s">
        <v>93</v>
      </c>
      <c r="AA22" s="16" t="s">
        <v>93</v>
      </c>
      <c r="AB22" s="16" t="s">
        <v>93</v>
      </c>
      <c r="AC22" s="16" t="s">
        <v>93</v>
      </c>
      <c r="AD22" s="16" t="s">
        <v>93</v>
      </c>
      <c r="AE22" s="16" t="s">
        <v>93</v>
      </c>
      <c r="AF22" s="16" t="s">
        <v>93</v>
      </c>
      <c r="AG22" s="16" t="s">
        <v>93</v>
      </c>
      <c r="AH22" s="19" t="s">
        <v>93</v>
      </c>
    </row>
    <row r="23" spans="1:34" ht="14.5" x14ac:dyDescent="0.35">
      <c r="A23" s="1" t="s">
        <v>110</v>
      </c>
      <c r="B23" s="2">
        <v>2</v>
      </c>
      <c r="C23" s="2">
        <v>1</v>
      </c>
      <c r="D23" s="2">
        <v>5</v>
      </c>
      <c r="E23" s="2">
        <v>1</v>
      </c>
      <c r="F23" s="2">
        <v>3</v>
      </c>
      <c r="G23" s="3">
        <v>4</v>
      </c>
      <c r="H23" s="17">
        <f t="shared" si="0"/>
        <v>16</v>
      </c>
      <c r="I23" s="18">
        <f t="shared" si="1"/>
        <v>3.8834951456310676</v>
      </c>
      <c r="J23" s="2">
        <v>5</v>
      </c>
      <c r="L23" s="2">
        <v>8</v>
      </c>
      <c r="M23" s="2">
        <v>1</v>
      </c>
      <c r="N23" s="16" t="s">
        <v>93</v>
      </c>
      <c r="O23" s="16" t="s">
        <v>93</v>
      </c>
      <c r="P23" s="4">
        <f t="shared" si="2"/>
        <v>14</v>
      </c>
      <c r="Q23" s="20">
        <f t="shared" si="3"/>
        <v>2.2399999999999998</v>
      </c>
      <c r="R23" s="16" t="s">
        <v>93</v>
      </c>
      <c r="S23" s="16" t="s">
        <v>93</v>
      </c>
      <c r="T23" s="16" t="s">
        <v>93</v>
      </c>
      <c r="U23" s="16" t="s">
        <v>93</v>
      </c>
      <c r="V23" s="2">
        <v>1</v>
      </c>
      <c r="W23" s="16" t="s">
        <v>93</v>
      </c>
      <c r="X23" s="2">
        <v>1</v>
      </c>
      <c r="Y23" s="2">
        <v>2</v>
      </c>
      <c r="Z23" s="2">
        <v>15</v>
      </c>
      <c r="AA23" s="16" t="s">
        <v>93</v>
      </c>
      <c r="AB23" s="16" t="s">
        <v>93</v>
      </c>
      <c r="AC23" s="16" t="s">
        <v>93</v>
      </c>
      <c r="AD23" s="2">
        <v>5</v>
      </c>
      <c r="AE23" s="16" t="s">
        <v>93</v>
      </c>
      <c r="AF23" s="16" t="s">
        <v>93</v>
      </c>
      <c r="AG23" s="4">
        <f t="shared" si="4"/>
        <v>24</v>
      </c>
      <c r="AH23" s="21">
        <f t="shared" si="5"/>
        <v>1.7253774263120056</v>
      </c>
    </row>
    <row r="24" spans="1:34" ht="14.5" x14ac:dyDescent="0.35">
      <c r="A24" s="22" t="s">
        <v>111</v>
      </c>
      <c r="B24" s="3">
        <v>2</v>
      </c>
      <c r="C24" s="3">
        <v>5</v>
      </c>
      <c r="D24" s="2">
        <v>3</v>
      </c>
      <c r="E24" s="2">
        <v>14</v>
      </c>
      <c r="F24" s="2">
        <v>6</v>
      </c>
      <c r="G24" s="16" t="s">
        <v>93</v>
      </c>
      <c r="H24" s="17">
        <f t="shared" si="0"/>
        <v>30</v>
      </c>
      <c r="I24" s="18">
        <f t="shared" si="1"/>
        <v>7.2815533980582519</v>
      </c>
      <c r="J24" s="16" t="s">
        <v>93</v>
      </c>
      <c r="K24" s="16" t="s">
        <v>93</v>
      </c>
      <c r="L24" s="16" t="s">
        <v>93</v>
      </c>
      <c r="M24" s="16" t="s">
        <v>93</v>
      </c>
      <c r="N24" s="2">
        <v>1</v>
      </c>
      <c r="O24" s="16" t="s">
        <v>93</v>
      </c>
      <c r="P24" s="4">
        <f t="shared" si="2"/>
        <v>1</v>
      </c>
      <c r="Q24" s="20">
        <f t="shared" si="3"/>
        <v>0.16</v>
      </c>
      <c r="R24" s="16" t="s">
        <v>93</v>
      </c>
      <c r="S24" s="16" t="s">
        <v>93</v>
      </c>
      <c r="T24" s="16" t="s">
        <v>93</v>
      </c>
      <c r="U24" s="16" t="s">
        <v>93</v>
      </c>
      <c r="V24" s="16" t="s">
        <v>93</v>
      </c>
      <c r="W24" s="16" t="s">
        <v>93</v>
      </c>
      <c r="X24" s="16" t="s">
        <v>93</v>
      </c>
      <c r="Y24" s="16" t="s">
        <v>93</v>
      </c>
      <c r="Z24" s="16" t="s">
        <v>93</v>
      </c>
      <c r="AA24" s="16" t="s">
        <v>93</v>
      </c>
      <c r="AB24" s="16" t="s">
        <v>93</v>
      </c>
      <c r="AC24" s="16" t="s">
        <v>93</v>
      </c>
      <c r="AD24" s="16" t="s">
        <v>93</v>
      </c>
      <c r="AE24" s="16" t="s">
        <v>93</v>
      </c>
      <c r="AF24" s="16" t="s">
        <v>93</v>
      </c>
      <c r="AG24" s="16" t="s">
        <v>93</v>
      </c>
      <c r="AH24" s="19" t="s">
        <v>93</v>
      </c>
    </row>
    <row r="25" spans="1:34" x14ac:dyDescent="0.25">
      <c r="A25" s="1" t="s">
        <v>112</v>
      </c>
      <c r="B25" s="2">
        <v>40</v>
      </c>
      <c r="C25" s="2">
        <v>27</v>
      </c>
      <c r="D25" s="2">
        <v>38</v>
      </c>
      <c r="E25" s="2">
        <v>134</v>
      </c>
      <c r="F25" s="2">
        <v>50</v>
      </c>
      <c r="G25" s="3">
        <v>123</v>
      </c>
      <c r="H25" s="17">
        <f t="shared" si="0"/>
        <v>412</v>
      </c>
      <c r="I25" s="17">
        <f t="shared" si="1"/>
        <v>100</v>
      </c>
      <c r="J25" s="2">
        <v>107</v>
      </c>
      <c r="K25" s="2">
        <v>100</v>
      </c>
      <c r="L25" s="2">
        <v>108</v>
      </c>
      <c r="M25" s="2">
        <v>100</v>
      </c>
      <c r="N25" s="2">
        <v>100</v>
      </c>
      <c r="O25" s="2">
        <v>110</v>
      </c>
      <c r="P25" s="4">
        <f t="shared" si="2"/>
        <v>625</v>
      </c>
      <c r="Q25" s="20">
        <f t="shared" si="3"/>
        <v>100</v>
      </c>
      <c r="R25" s="2">
        <v>110</v>
      </c>
      <c r="S25" s="2">
        <v>105</v>
      </c>
      <c r="T25" s="2">
        <v>128</v>
      </c>
      <c r="U25" s="2">
        <f>SUM(U6:U24)</f>
        <v>100</v>
      </c>
      <c r="V25" s="2">
        <f t="shared" ref="V25:AD25" si="6">SUM(V6:V24)</f>
        <v>113</v>
      </c>
      <c r="W25" s="2">
        <f t="shared" si="6"/>
        <v>113</v>
      </c>
      <c r="X25" s="2">
        <f t="shared" si="6"/>
        <v>120</v>
      </c>
      <c r="Y25" s="2">
        <f t="shared" si="6"/>
        <v>102</v>
      </c>
      <c r="Z25" s="2">
        <f t="shared" si="6"/>
        <v>120</v>
      </c>
      <c r="AA25" s="2">
        <f t="shared" si="6"/>
        <v>112</v>
      </c>
      <c r="AB25" s="2">
        <f t="shared" si="6"/>
        <v>100</v>
      </c>
      <c r="AC25" s="2">
        <f t="shared" si="6"/>
        <v>144</v>
      </c>
      <c r="AD25" s="2">
        <f t="shared" si="6"/>
        <v>105</v>
      </c>
      <c r="AE25" s="2">
        <v>136</v>
      </c>
      <c r="AF25" s="2">
        <v>108</v>
      </c>
      <c r="AG25" s="2">
        <f t="shared" si="4"/>
        <v>1716</v>
      </c>
      <c r="AH25" s="23">
        <f t="shared" si="5"/>
        <v>123.36448598130841</v>
      </c>
    </row>
    <row r="27" spans="1:34" x14ac:dyDescent="0.25">
      <c r="A27" s="1" t="s">
        <v>113</v>
      </c>
    </row>
    <row r="28" spans="1:34" x14ac:dyDescent="0.25">
      <c r="A28" s="24"/>
      <c r="B28" s="25"/>
      <c r="C28" s="25"/>
    </row>
    <row r="29" spans="1:34" x14ac:dyDescent="0.25">
      <c r="A29" s="26"/>
      <c r="B29" s="27"/>
      <c r="C29" s="27"/>
    </row>
    <row r="30" spans="1:34" x14ac:dyDescent="0.25">
      <c r="A30" s="26"/>
      <c r="B30" s="27"/>
      <c r="C30" s="27"/>
    </row>
    <row r="31" spans="1:34" x14ac:dyDescent="0.25">
      <c r="A31" s="24"/>
      <c r="B31" s="25"/>
      <c r="C31" s="25"/>
    </row>
    <row r="32" spans="1:34" x14ac:dyDescent="0.25">
      <c r="A32" s="26"/>
      <c r="B32" s="27"/>
      <c r="C32" s="27"/>
    </row>
    <row r="33" spans="1:3" x14ac:dyDescent="0.25">
      <c r="A33" s="26"/>
      <c r="B33" s="27"/>
      <c r="C33" s="27"/>
    </row>
    <row r="34" spans="1:3" x14ac:dyDescent="0.25">
      <c r="A34" s="24"/>
      <c r="B34" s="25"/>
      <c r="C34" s="25"/>
    </row>
    <row r="35" spans="1:3" x14ac:dyDescent="0.25">
      <c r="A35" s="26"/>
      <c r="B35" s="27"/>
      <c r="C35" s="27"/>
    </row>
    <row r="36" spans="1:3" x14ac:dyDescent="0.25">
      <c r="A36" s="24"/>
      <c r="B36" s="25"/>
      <c r="C36" s="25"/>
    </row>
    <row r="37" spans="1:3" x14ac:dyDescent="0.25">
      <c r="A37" s="24"/>
      <c r="B37" s="25"/>
      <c r="C37" s="25"/>
    </row>
    <row r="38" spans="1:3" x14ac:dyDescent="0.25">
      <c r="A38" s="24"/>
      <c r="B38" s="25"/>
      <c r="C38" s="25"/>
    </row>
  </sheetData>
  <mergeCells count="3">
    <mergeCell ref="B4:I4"/>
    <mergeCell ref="J4:Q4"/>
    <mergeCell ref="R4:AH4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cp:lastPrinted>2019-12-10T15:06:47Z</cp:lastPrinted>
  <dcterms:created xsi:type="dcterms:W3CDTF">2019-12-03T12:10:14Z</dcterms:created>
  <dcterms:modified xsi:type="dcterms:W3CDTF">2019-12-10T20:26:28Z</dcterms:modified>
</cp:coreProperties>
</file>